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esb\Documents\MakeTheDifference\2025\rekening 2025\"/>
    </mc:Choice>
  </mc:AlternateContent>
  <xr:revisionPtr revIDLastSave="0" documentId="13_ncr:1_{6060FC0E-EC86-463A-8178-7AE9619DD08F}" xr6:coauthVersionLast="47" xr6:coauthVersionMax="47" xr10:uidLastSave="{00000000-0000-0000-0000-000000000000}"/>
  <bookViews>
    <workbookView xWindow="-120" yWindow="-120" windowWidth="29040" windowHeight="15720" activeTab="3" xr2:uid="{28DF5F89-EE6C-4333-91A2-2E507D9107A7}"/>
  </bookViews>
  <sheets>
    <sheet name="2022" sheetId="1" r:id="rId1"/>
    <sheet name="2023" sheetId="2" r:id="rId2"/>
    <sheet name="2024" sheetId="3" r:id="rId3"/>
    <sheet name="2025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1" i="1" s="1"/>
  <c r="D24" i="1" s="1"/>
  <c r="D25" i="1" s="1"/>
  <c r="C20" i="1"/>
  <c r="C21" i="1" s="1"/>
  <c r="C24" i="1" s="1"/>
  <c r="C25" i="1" s="1"/>
  <c r="D12" i="1"/>
  <c r="D11" i="1"/>
  <c r="D10" i="1"/>
  <c r="D9" i="1"/>
  <c r="D8" i="1"/>
  <c r="C8" i="1"/>
  <c r="D7" i="1"/>
  <c r="C7" i="1"/>
  <c r="C6" i="1"/>
  <c r="C5" i="1"/>
  <c r="C4" i="1"/>
  <c r="C13" i="1" l="1"/>
  <c r="D13" i="1"/>
  <c r="C14" i="1" s="1"/>
  <c r="D27" i="1" s="1"/>
  <c r="D28" i="1"/>
  <c r="D15" i="1" l="1"/>
  <c r="D29" i="1"/>
  <c r="C15" i="1"/>
</calcChain>
</file>

<file path=xl/sharedStrings.xml><?xml version="1.0" encoding="utf-8"?>
<sst xmlns="http://schemas.openxmlformats.org/spreadsheetml/2006/main" count="102" uniqueCount="40">
  <si>
    <t>EXPLOITATIEREKENING MAKE THE DIFFERENCE PRIMARY SCHOOL 2022</t>
  </si>
  <si>
    <t>KISUMU KENIA</t>
  </si>
  <si>
    <t>Omschrijving</t>
  </si>
  <si>
    <t>LASTEN</t>
  </si>
  <si>
    <t>BATEN</t>
  </si>
  <si>
    <t>Diversen (bankkosten e.d.)</t>
  </si>
  <si>
    <t>Sponsoring kinderen</t>
  </si>
  <si>
    <t>Kosten school, personeel en onderhoud terreinen</t>
  </si>
  <si>
    <t>Hulp oekraëne</t>
  </si>
  <si>
    <t>Vluchtelingen Oekraëne in Genderen</t>
  </si>
  <si>
    <t>Giften particulier</t>
  </si>
  <si>
    <t>Giften ver/sticht/scholen</t>
  </si>
  <si>
    <t>Giften en collectes kerken</t>
  </si>
  <si>
    <t>Subtotaal</t>
  </si>
  <si>
    <t>Winst/-verlies</t>
  </si>
  <si>
    <t>Totaal</t>
  </si>
  <si>
    <t>Balans per 31-12-2022</t>
  </si>
  <si>
    <t>Activa</t>
  </si>
  <si>
    <t>Liquidemiddelen Bank</t>
  </si>
  <si>
    <t>Totaal activa</t>
  </si>
  <si>
    <t>Passiva</t>
  </si>
  <si>
    <t>Projectreserve</t>
  </si>
  <si>
    <t>Totaal passiva</t>
  </si>
  <si>
    <t>afname Projectreserve 2022</t>
  </si>
  <si>
    <t>Projectreserve 2022</t>
  </si>
  <si>
    <t>Totaal bestemmingsres. Primary school 31-12-2022</t>
  </si>
  <si>
    <t>EXPLOITATIEREKENING MAKE THE DIFFERENCE PRIMARY SCHOOL 2023</t>
  </si>
  <si>
    <t>Balans per 31-12-2023</t>
  </si>
  <si>
    <t>Toename Projectreserve 2023</t>
  </si>
  <si>
    <t>Totaal bestemmingsres. Primary school 31-12-2023</t>
  </si>
  <si>
    <t>EXPLOITATIEREKENING MAKE THE DIFFERENCE PRIMARY SCHOOL 2024</t>
  </si>
  <si>
    <t>Balans per 31-12-2024</t>
  </si>
  <si>
    <t>Toename Projectreserve 2024</t>
  </si>
  <si>
    <t>Projectreserve 2023</t>
  </si>
  <si>
    <t>Totaal bestemmingsres. Primary school 31-12-2024</t>
  </si>
  <si>
    <t>EXPLOITATIEREKENING MAKE THE DIFFERENCE PRIMARY SCHOOL 2025</t>
  </si>
  <si>
    <t>Balans per 31-12-2025</t>
  </si>
  <si>
    <t>Toename Projectreserve 2025</t>
  </si>
  <si>
    <t>Projectreserve 2024</t>
  </si>
  <si>
    <t>Totaal bestemmingsres. Primary school 31-12-2025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</si>
</sst>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0" fontId="2" fillId="0" borderId="4" xfId="0" applyFont="1" applyBorder="1"/>
    <xf numFmtId="4" fontId="2" fillId="0" borderId="5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/>
    <xf numFmtId="4" fontId="2" fillId="0" borderId="7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0" borderId="2" xfId="0" applyFont="1" applyBorder="1"/>
    <xf numFmtId="4" fontId="2" fillId="0" borderId="9" xfId="0" applyNumberFormat="1" applyFont="1" applyBorder="1"/>
    <xf numFmtId="0" fontId="3" fillId="0" borderId="8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4" fontId="2" fillId="0" borderId="0" xfId="0" applyNumberFormat="1" applyFont="1"/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ekening/xl/worksheets/Make%20the%20Difference%202022.xlsx" TargetMode="External"/><Relationship Id="rId2" Type="http://schemas.openxmlformats.org/officeDocument/2006/relationships/externalLinkPath" Target="file:///C:\Users\keesb\Documents\MakeTheDifference\rekening\xl\worksheets\Make%20the%20Difference%202022.xlsx" TargetMode="External"/><Relationship Id="rId1" Type="http://schemas.openxmlformats.org/officeDocument/2006/relationships/externalLinkPath" Target="/Users/keesb/Documents/MakeTheDifference/rekening/xl/worksheets/Make%20the%20Differenc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uw totaal"/>
      <sheetName val="Rabobank"/>
      <sheetName val="VenW 2022"/>
      <sheetName val="diversen"/>
      <sheetName val="Kosten school"/>
      <sheetName val="reiskosten"/>
      <sheetName val="akties"/>
      <sheetName val="Sponsoring"/>
      <sheetName val="giften"/>
      <sheetName val="Hulp Oekraïne"/>
      <sheetName val="Genderen-Oekraïne"/>
    </sheetNames>
    <sheetDataSet>
      <sheetData sheetId="0"/>
      <sheetData sheetId="1">
        <row r="3">
          <cell r="E3">
            <v>9449.27</v>
          </cell>
        </row>
        <row r="78">
          <cell r="E78">
            <v>1726.7999999999995</v>
          </cell>
        </row>
      </sheetData>
      <sheetData sheetId="2"/>
      <sheetData sheetId="3">
        <row r="18">
          <cell r="C18">
            <v>216.88</v>
          </cell>
        </row>
      </sheetData>
      <sheetData sheetId="4">
        <row r="16">
          <cell r="C16">
            <v>2448</v>
          </cell>
        </row>
        <row r="32">
          <cell r="C32">
            <v>20452</v>
          </cell>
        </row>
      </sheetData>
      <sheetData sheetId="5"/>
      <sheetData sheetId="6"/>
      <sheetData sheetId="7">
        <row r="30">
          <cell r="DY30">
            <v>2448</v>
          </cell>
        </row>
      </sheetData>
      <sheetData sheetId="8">
        <row r="11">
          <cell r="G11">
            <v>1920.4499999999998</v>
          </cell>
        </row>
        <row r="18">
          <cell r="C18">
            <v>10215</v>
          </cell>
        </row>
        <row r="19">
          <cell r="G19">
            <v>2000</v>
          </cell>
        </row>
        <row r="29">
          <cell r="C29"/>
        </row>
      </sheetData>
      <sheetData sheetId="9">
        <row r="21">
          <cell r="E21">
            <v>22915.360000000001</v>
          </cell>
          <cell r="F21">
            <v>23295.42</v>
          </cell>
        </row>
      </sheetData>
      <sheetData sheetId="10">
        <row r="43">
          <cell r="E43">
            <v>4307</v>
          </cell>
          <cell r="F43">
            <v>4307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11151-15E8-4F34-9474-16F6A9429F1C}">
  <dimension ref="A1:D30"/>
  <sheetViews>
    <sheetView workbookViewId="0">
      <selection activeCell="A2" sqref="A2"/>
    </sheetView>
  </sheetViews>
  <sheetFormatPr defaultRowHeight="15" x14ac:dyDescent="0.25"/>
  <cols>
    <col min="1" max="1" width="18.85546875" customWidth="1"/>
    <col min="2" max="2" width="42.7109375" bestFit="1" customWidth="1"/>
    <col min="3" max="3" width="12.28515625" bestFit="1" customWidth="1"/>
    <col min="4" max="4" width="8.85546875" bestFit="1" customWidth="1"/>
  </cols>
  <sheetData>
    <row r="1" spans="1:4" x14ac:dyDescent="0.25">
      <c r="A1" s="1" t="s">
        <v>0</v>
      </c>
      <c r="B1" s="2"/>
      <c r="C1" s="1" t="s">
        <v>1</v>
      </c>
      <c r="D1" s="2"/>
    </row>
    <row r="2" spans="1:4" x14ac:dyDescent="0.25">
      <c r="A2" s="1"/>
      <c r="B2" s="2"/>
      <c r="C2" s="2"/>
      <c r="D2" s="2"/>
    </row>
    <row r="3" spans="1:4" x14ac:dyDescent="0.25">
      <c r="A3" s="2"/>
      <c r="B3" s="3" t="s">
        <v>2</v>
      </c>
      <c r="C3" s="4" t="s">
        <v>3</v>
      </c>
      <c r="D3" s="4" t="s">
        <v>4</v>
      </c>
    </row>
    <row r="4" spans="1:4" x14ac:dyDescent="0.25">
      <c r="A4" s="2"/>
      <c r="B4" s="5" t="s">
        <v>5</v>
      </c>
      <c r="C4" s="6">
        <f>+[1]diversen!C18</f>
        <v>216.88</v>
      </c>
      <c r="D4" s="5"/>
    </row>
    <row r="5" spans="1:4" x14ac:dyDescent="0.25">
      <c r="A5" s="2"/>
      <c r="B5" s="5" t="s">
        <v>6</v>
      </c>
      <c r="C5" s="6">
        <f>+'[1]Kosten school'!C16</f>
        <v>2448</v>
      </c>
      <c r="D5" s="6"/>
    </row>
    <row r="6" spans="1:4" x14ac:dyDescent="0.25">
      <c r="A6" s="2"/>
      <c r="B6" s="5" t="s">
        <v>7</v>
      </c>
      <c r="C6" s="6">
        <f>+'[1]Kosten school'!C32</f>
        <v>20452</v>
      </c>
      <c r="D6" s="6"/>
    </row>
    <row r="7" spans="1:4" x14ac:dyDescent="0.25">
      <c r="A7" s="2"/>
      <c r="B7" s="5" t="s">
        <v>8</v>
      </c>
      <c r="C7" s="6">
        <f>+'[1]Hulp Oekraïne'!E21</f>
        <v>22915.360000000001</v>
      </c>
      <c r="D7" s="6">
        <f>+'[1]Hulp Oekraïne'!F21</f>
        <v>23295.42</v>
      </c>
    </row>
    <row r="8" spans="1:4" x14ac:dyDescent="0.25">
      <c r="A8" s="2"/>
      <c r="B8" s="5" t="s">
        <v>9</v>
      </c>
      <c r="C8" s="6">
        <f>+'[1]Genderen-Oekraïne'!E43</f>
        <v>4307</v>
      </c>
      <c r="D8" s="6">
        <f>+'[1]Genderen-Oekraïne'!F43</f>
        <v>4307</v>
      </c>
    </row>
    <row r="9" spans="1:4" x14ac:dyDescent="0.25">
      <c r="A9" s="2"/>
      <c r="B9" s="5" t="s">
        <v>6</v>
      </c>
      <c r="C9" s="6"/>
      <c r="D9" s="6">
        <f>+[1]Sponsoring!DY30</f>
        <v>2448</v>
      </c>
    </row>
    <row r="10" spans="1:4" x14ac:dyDescent="0.25">
      <c r="A10" s="2"/>
      <c r="B10" s="5" t="s">
        <v>10</v>
      </c>
      <c r="C10" s="5"/>
      <c r="D10" s="6">
        <f>+[1]giften!C18+[1]giften!C29</f>
        <v>10215</v>
      </c>
    </row>
    <row r="11" spans="1:4" x14ac:dyDescent="0.25">
      <c r="A11" s="2"/>
      <c r="B11" s="5" t="s">
        <v>11</v>
      </c>
      <c r="C11" s="5"/>
      <c r="D11" s="6">
        <f>+[1]giften!G19</f>
        <v>2000</v>
      </c>
    </row>
    <row r="12" spans="1:4" x14ac:dyDescent="0.25">
      <c r="A12" s="2"/>
      <c r="B12" s="5" t="s">
        <v>12</v>
      </c>
      <c r="C12" s="5"/>
      <c r="D12" s="6">
        <f>+[1]giften!G11</f>
        <v>1920.4499999999998</v>
      </c>
    </row>
    <row r="13" spans="1:4" x14ac:dyDescent="0.25">
      <c r="A13" s="2"/>
      <c r="B13" s="5" t="s">
        <v>13</v>
      </c>
      <c r="C13" s="7">
        <f>SUM(C4:C12)</f>
        <v>50339.240000000005</v>
      </c>
      <c r="D13" s="7">
        <f>SUM(D4:D12)</f>
        <v>44185.869999999995</v>
      </c>
    </row>
    <row r="14" spans="1:4" x14ac:dyDescent="0.25">
      <c r="A14" s="2"/>
      <c r="B14" s="5" t="s">
        <v>14</v>
      </c>
      <c r="C14" s="6">
        <f>+D13-C13</f>
        <v>-6153.3700000000099</v>
      </c>
      <c r="D14" s="6"/>
    </row>
    <row r="15" spans="1:4" ht="15.75" thickBot="1" x14ac:dyDescent="0.3">
      <c r="A15" s="2"/>
      <c r="B15" s="8" t="s">
        <v>15</v>
      </c>
      <c r="C15" s="9">
        <f>SUM(C13:C14)</f>
        <v>44185.869999999995</v>
      </c>
      <c r="D15" s="9">
        <f>SUM(D13:D14)</f>
        <v>44185.869999999995</v>
      </c>
    </row>
    <row r="16" spans="1:4" ht="15.75" thickTop="1" x14ac:dyDescent="0.25">
      <c r="A16" s="2"/>
      <c r="B16" s="2"/>
      <c r="C16" s="2"/>
      <c r="D16" s="2"/>
    </row>
    <row r="17" spans="1:4" x14ac:dyDescent="0.25">
      <c r="A17" s="2"/>
      <c r="B17" s="2"/>
      <c r="C17" s="2"/>
      <c r="D17" s="2"/>
    </row>
    <row r="18" spans="1:4" x14ac:dyDescent="0.25">
      <c r="A18" s="10" t="s">
        <v>16</v>
      </c>
      <c r="B18" s="2"/>
      <c r="C18" s="2"/>
      <c r="D18" s="2"/>
    </row>
    <row r="19" spans="1:4" x14ac:dyDescent="0.25">
      <c r="A19" s="2"/>
      <c r="B19" s="1" t="s">
        <v>17</v>
      </c>
      <c r="C19" s="11">
        <v>2021</v>
      </c>
      <c r="D19" s="11">
        <v>2022</v>
      </c>
    </row>
    <row r="20" spans="1:4" x14ac:dyDescent="0.25">
      <c r="A20" s="12"/>
      <c r="B20" s="13" t="s">
        <v>18</v>
      </c>
      <c r="C20" s="14">
        <f>+[1]Rabobank!E3</f>
        <v>9449.27</v>
      </c>
      <c r="D20" s="7">
        <f>+[1]Rabobank!E78</f>
        <v>1726.7999999999995</v>
      </c>
    </row>
    <row r="21" spans="1:4" ht="15.75" thickBot="1" x14ac:dyDescent="0.3">
      <c r="A21" s="15"/>
      <c r="B21" s="5" t="s">
        <v>19</v>
      </c>
      <c r="C21" s="9">
        <f>SUM(C20)</f>
        <v>9449.27</v>
      </c>
      <c r="D21" s="9">
        <f>SUM(D20)</f>
        <v>1726.7999999999995</v>
      </c>
    </row>
    <row r="22" spans="1:4" ht="15.75" thickTop="1" x14ac:dyDescent="0.25">
      <c r="A22" s="15"/>
      <c r="B22" s="5"/>
      <c r="C22" s="16"/>
      <c r="D22" s="6"/>
    </row>
    <row r="23" spans="1:4" x14ac:dyDescent="0.25">
      <c r="A23" s="15"/>
      <c r="B23" s="17" t="s">
        <v>20</v>
      </c>
      <c r="C23" s="16"/>
      <c r="D23" s="6"/>
    </row>
    <row r="24" spans="1:4" x14ac:dyDescent="0.25">
      <c r="A24" s="15"/>
      <c r="B24" s="5" t="s">
        <v>21</v>
      </c>
      <c r="C24" s="18">
        <f>+C21</f>
        <v>9449.27</v>
      </c>
      <c r="D24" s="6">
        <f>+D21</f>
        <v>1726.7999999999995</v>
      </c>
    </row>
    <row r="25" spans="1:4" ht="15.75" thickBot="1" x14ac:dyDescent="0.3">
      <c r="A25" s="15"/>
      <c r="B25" s="5" t="s">
        <v>22</v>
      </c>
      <c r="C25" s="9">
        <f>SUM(C24:C24)</f>
        <v>9449.27</v>
      </c>
      <c r="D25" s="9">
        <f>SUM(D24:D24)</f>
        <v>1726.7999999999995</v>
      </c>
    </row>
    <row r="26" spans="1:4" ht="15.75" thickTop="1" x14ac:dyDescent="0.25">
      <c r="A26" s="19"/>
      <c r="B26" s="20"/>
      <c r="C26" s="6"/>
      <c r="D26" s="6"/>
    </row>
    <row r="27" spans="1:4" x14ac:dyDescent="0.25">
      <c r="A27" s="19"/>
      <c r="B27" s="20" t="s">
        <v>23</v>
      </c>
      <c r="C27" s="21"/>
      <c r="D27" s="6">
        <f>+C14</f>
        <v>-6153.3700000000099</v>
      </c>
    </row>
    <row r="28" spans="1:4" x14ac:dyDescent="0.25">
      <c r="A28" s="19"/>
      <c r="B28" s="22" t="s">
        <v>24</v>
      </c>
      <c r="C28" s="21"/>
      <c r="D28" s="6">
        <f>+C20</f>
        <v>9449.27</v>
      </c>
    </row>
    <row r="29" spans="1:4" ht="15.75" thickBot="1" x14ac:dyDescent="0.3">
      <c r="A29" s="19"/>
      <c r="B29" s="23" t="s">
        <v>25</v>
      </c>
      <c r="C29" s="2"/>
      <c r="D29" s="9">
        <f>SUM(D27:D28)</f>
        <v>3295.8999999999905</v>
      </c>
    </row>
    <row r="30" spans="1:4" ht="15.75" thickTop="1" x14ac:dyDescent="0.25"/>
  </sheetData>
  <sheetProtection algorithmName="SHA-512" hashValue="ZZlTiXo+r77Y+DV+U0xXb6k6pRiq+4lFsqcg3lofDyEse6XZS7vyNxySH/jmOWp4sY5BYbH5+//F528RTIORLQ==" saltValue="W0YyCXo4Nv5gslExHgy9EA==" spinCount="100000" sheet="1" objects="1" scenarios="1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5E74-4E5D-4ACD-99E2-9C8C21FE9724}">
  <dimension ref="A1:D28"/>
  <sheetViews>
    <sheetView workbookViewId="0"/>
  </sheetViews>
  <sheetFormatPr defaultRowHeight="15" x14ac:dyDescent="0.25"/>
  <cols>
    <col min="1" max="1" width="19" customWidth="1"/>
    <col min="2" max="2" width="42.7109375" bestFit="1" customWidth="1"/>
    <col min="3" max="3" width="12.28515625" bestFit="1" customWidth="1"/>
    <col min="4" max="4" width="8.85546875" bestFit="1" customWidth="1"/>
  </cols>
  <sheetData>
    <row r="1" spans="1:4" x14ac:dyDescent="0.25">
      <c r="A1" s="1" t="s">
        <v>26</v>
      </c>
      <c r="B1" s="2"/>
      <c r="C1" s="1" t="s">
        <v>1</v>
      </c>
      <c r="D1" s="2"/>
    </row>
    <row r="2" spans="1:4" x14ac:dyDescent="0.25">
      <c r="A2" s="1"/>
      <c r="B2" s="2"/>
      <c r="C2" s="2"/>
      <c r="D2" s="2"/>
    </row>
    <row r="3" spans="1:4" x14ac:dyDescent="0.25">
      <c r="A3" s="2"/>
      <c r="B3" s="3" t="s">
        <v>2</v>
      </c>
      <c r="C3" s="4" t="s">
        <v>3</v>
      </c>
      <c r="D3" s="4" t="s">
        <v>4</v>
      </c>
    </row>
    <row r="4" spans="1:4" x14ac:dyDescent="0.25">
      <c r="A4" s="2"/>
      <c r="B4" s="5" t="s">
        <v>5</v>
      </c>
      <c r="C4" s="6">
        <v>444.24</v>
      </c>
      <c r="D4" s="5"/>
    </row>
    <row r="5" spans="1:4" x14ac:dyDescent="0.25">
      <c r="A5" s="2"/>
      <c r="B5" s="5" t="s">
        <v>6</v>
      </c>
      <c r="C5" s="6">
        <v>792</v>
      </c>
      <c r="D5" s="6"/>
    </row>
    <row r="6" spans="1:4" x14ac:dyDescent="0.25">
      <c r="A6" s="2"/>
      <c r="B6" s="5" t="s">
        <v>7</v>
      </c>
      <c r="C6" s="6">
        <v>22553</v>
      </c>
      <c r="D6" s="6"/>
    </row>
    <row r="7" spans="1:4" x14ac:dyDescent="0.25">
      <c r="A7" s="2"/>
      <c r="B7" s="5" t="s">
        <v>6</v>
      </c>
      <c r="C7" s="6"/>
      <c r="D7" s="6">
        <v>792</v>
      </c>
    </row>
    <row r="8" spans="1:4" x14ac:dyDescent="0.25">
      <c r="A8" s="2"/>
      <c r="B8" s="5" t="s">
        <v>10</v>
      </c>
      <c r="C8" s="5"/>
      <c r="D8" s="6">
        <v>12328</v>
      </c>
    </row>
    <row r="9" spans="1:4" x14ac:dyDescent="0.25">
      <c r="A9" s="2"/>
      <c r="B9" s="5" t="s">
        <v>11</v>
      </c>
      <c r="C9" s="5"/>
      <c r="D9" s="6">
        <v>9715</v>
      </c>
    </row>
    <row r="10" spans="1:4" x14ac:dyDescent="0.25">
      <c r="A10" s="2"/>
      <c r="B10" s="5" t="s">
        <v>12</v>
      </c>
      <c r="C10" s="5"/>
      <c r="D10" s="6">
        <v>1210.43</v>
      </c>
    </row>
    <row r="11" spans="1:4" x14ac:dyDescent="0.25">
      <c r="A11" s="2"/>
      <c r="B11" s="5" t="s">
        <v>13</v>
      </c>
      <c r="C11" s="7">
        <v>23789.24</v>
      </c>
      <c r="D11" s="7">
        <v>24045.43</v>
      </c>
    </row>
    <row r="12" spans="1:4" x14ac:dyDescent="0.25">
      <c r="A12" s="2"/>
      <c r="B12" s="5" t="s">
        <v>14</v>
      </c>
      <c r="C12" s="6">
        <v>256.18999999999869</v>
      </c>
      <c r="D12" s="6"/>
    </row>
    <row r="13" spans="1:4" ht="15.75" thickBot="1" x14ac:dyDescent="0.3">
      <c r="A13" s="2"/>
      <c r="B13" s="8" t="s">
        <v>15</v>
      </c>
      <c r="C13" s="9">
        <v>24045.43</v>
      </c>
      <c r="D13" s="9">
        <v>24045.43</v>
      </c>
    </row>
    <row r="14" spans="1:4" ht="15.75" thickTop="1" x14ac:dyDescent="0.25">
      <c r="A14" s="2"/>
      <c r="B14" s="2"/>
      <c r="C14" s="2"/>
      <c r="D14" s="2"/>
    </row>
    <row r="15" spans="1:4" x14ac:dyDescent="0.25">
      <c r="A15" s="2"/>
      <c r="B15" s="2"/>
      <c r="C15" s="2"/>
      <c r="D15" s="2"/>
    </row>
    <row r="16" spans="1:4" x14ac:dyDescent="0.25">
      <c r="A16" s="10" t="s">
        <v>27</v>
      </c>
      <c r="B16" s="2"/>
      <c r="C16" s="2"/>
      <c r="D16" s="2"/>
    </row>
    <row r="17" spans="1:4" x14ac:dyDescent="0.25">
      <c r="A17" s="2"/>
      <c r="B17" s="1" t="s">
        <v>17</v>
      </c>
      <c r="C17" s="11">
        <v>2022</v>
      </c>
      <c r="D17" s="11">
        <v>2023</v>
      </c>
    </row>
    <row r="18" spans="1:4" x14ac:dyDescent="0.25">
      <c r="A18" s="12"/>
      <c r="B18" s="13" t="s">
        <v>18</v>
      </c>
      <c r="C18" s="14">
        <v>3295.9</v>
      </c>
      <c r="D18" s="7">
        <v>2814.8599999999983</v>
      </c>
    </row>
    <row r="19" spans="1:4" ht="15.75" thickBot="1" x14ac:dyDescent="0.3">
      <c r="A19" s="15"/>
      <c r="B19" s="5" t="s">
        <v>19</v>
      </c>
      <c r="C19" s="9">
        <v>3295.9</v>
      </c>
      <c r="D19" s="9">
        <v>2814.8599999999983</v>
      </c>
    </row>
    <row r="20" spans="1:4" ht="15.75" thickTop="1" x14ac:dyDescent="0.25">
      <c r="A20" s="15"/>
      <c r="B20" s="5"/>
      <c r="C20" s="16"/>
      <c r="D20" s="6"/>
    </row>
    <row r="21" spans="1:4" x14ac:dyDescent="0.25">
      <c r="A21" s="15"/>
      <c r="B21" s="17" t="s">
        <v>20</v>
      </c>
      <c r="C21" s="16"/>
      <c r="D21" s="6"/>
    </row>
    <row r="22" spans="1:4" x14ac:dyDescent="0.25">
      <c r="A22" s="15"/>
      <c r="B22" s="5" t="s">
        <v>21</v>
      </c>
      <c r="C22" s="18">
        <v>3295.9</v>
      </c>
      <c r="D22" s="6">
        <v>2814.8599999999983</v>
      </c>
    </row>
    <row r="23" spans="1:4" ht="15.75" thickBot="1" x14ac:dyDescent="0.3">
      <c r="A23" s="15"/>
      <c r="B23" s="5" t="s">
        <v>22</v>
      </c>
      <c r="C23" s="9">
        <v>3295.9</v>
      </c>
      <c r="D23" s="9">
        <v>2814.8599999999983</v>
      </c>
    </row>
    <row r="24" spans="1:4" ht="15.75" thickTop="1" x14ac:dyDescent="0.25">
      <c r="A24" s="19"/>
      <c r="B24" s="20"/>
      <c r="C24" s="6"/>
      <c r="D24" s="6"/>
    </row>
    <row r="25" spans="1:4" x14ac:dyDescent="0.25">
      <c r="A25" s="19"/>
      <c r="B25" s="20" t="s">
        <v>28</v>
      </c>
      <c r="C25" s="21"/>
      <c r="D25" s="6">
        <v>256.18999999999869</v>
      </c>
    </row>
    <row r="26" spans="1:4" x14ac:dyDescent="0.25">
      <c r="A26" s="19"/>
      <c r="B26" s="22" t="s">
        <v>24</v>
      </c>
      <c r="C26" s="21"/>
      <c r="D26" s="6">
        <v>3295.9</v>
      </c>
    </row>
    <row r="27" spans="1:4" ht="15.75" thickBot="1" x14ac:dyDescent="0.3">
      <c r="A27" s="19"/>
      <c r="B27" s="23" t="s">
        <v>29</v>
      </c>
      <c r="C27" s="2"/>
      <c r="D27" s="9">
        <v>3552.0899999999988</v>
      </c>
    </row>
    <row r="28" spans="1:4" ht="15.75" thickTop="1" x14ac:dyDescent="0.25"/>
  </sheetData>
  <sheetProtection algorithmName="SHA-512" hashValue="HtZPSbd7tVjTMJ9c2N6TrWbBa45mdBEmDfF4KbF/tc773YupFSxLV6jcxf6fIAFLU6d8G5efwyIEIJBlSvtk7w==" saltValue="uLr1BlZtYssqlGVaGS36U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0A64E-D333-46A2-9955-8568A030E38A}">
  <dimension ref="A1:D28"/>
  <sheetViews>
    <sheetView workbookViewId="0">
      <selection activeCell="A2" sqref="A2"/>
    </sheetView>
  </sheetViews>
  <sheetFormatPr defaultRowHeight="15" x14ac:dyDescent="0.25"/>
  <cols>
    <col min="1" max="1" width="18.85546875" customWidth="1"/>
    <col min="2" max="2" width="42.7109375" bestFit="1" customWidth="1"/>
    <col min="3" max="3" width="12.28515625" bestFit="1" customWidth="1"/>
    <col min="4" max="4" width="8.85546875" bestFit="1" customWidth="1"/>
  </cols>
  <sheetData>
    <row r="1" spans="1:4" x14ac:dyDescent="0.25">
      <c r="A1" s="1" t="s">
        <v>30</v>
      </c>
      <c r="B1" s="2"/>
      <c r="C1" s="1" t="s">
        <v>1</v>
      </c>
      <c r="D1" s="2"/>
    </row>
    <row r="2" spans="1:4" x14ac:dyDescent="0.25">
      <c r="A2" s="1"/>
      <c r="B2" s="2"/>
      <c r="C2" s="2"/>
      <c r="D2" s="2"/>
    </row>
    <row r="3" spans="1:4" x14ac:dyDescent="0.25">
      <c r="A3" s="2"/>
      <c r="B3" s="3" t="s">
        <v>2</v>
      </c>
      <c r="C3" s="4" t="s">
        <v>3</v>
      </c>
      <c r="D3" s="4" t="s">
        <v>4</v>
      </c>
    </row>
    <row r="4" spans="1:4" x14ac:dyDescent="0.25">
      <c r="A4" s="2"/>
      <c r="B4" s="5" t="s">
        <v>5</v>
      </c>
      <c r="C4" s="6">
        <v>353.28</v>
      </c>
      <c r="D4" s="5"/>
    </row>
    <row r="5" spans="1:4" x14ac:dyDescent="0.25">
      <c r="A5" s="2"/>
      <c r="B5" s="5" t="s">
        <v>6</v>
      </c>
      <c r="C5" s="6">
        <v>792</v>
      </c>
      <c r="D5" s="6"/>
    </row>
    <row r="6" spans="1:4" x14ac:dyDescent="0.25">
      <c r="A6" s="2"/>
      <c r="B6" s="5" t="s">
        <v>7</v>
      </c>
      <c r="C6" s="6">
        <v>11208</v>
      </c>
      <c r="D6" s="6"/>
    </row>
    <row r="7" spans="1:4" x14ac:dyDescent="0.25">
      <c r="A7" s="2"/>
      <c r="B7" s="5" t="s">
        <v>6</v>
      </c>
      <c r="C7" s="6"/>
      <c r="D7" s="6">
        <v>792</v>
      </c>
    </row>
    <row r="8" spans="1:4" x14ac:dyDescent="0.25">
      <c r="A8" s="2"/>
      <c r="B8" s="5" t="s">
        <v>10</v>
      </c>
      <c r="C8" s="5"/>
      <c r="D8" s="6">
        <v>10136.5</v>
      </c>
    </row>
    <row r="9" spans="1:4" x14ac:dyDescent="0.25">
      <c r="A9" s="2"/>
      <c r="B9" s="5" t="s">
        <v>11</v>
      </c>
      <c r="C9" s="5"/>
      <c r="D9" s="6">
        <v>10295.15</v>
      </c>
    </row>
    <row r="10" spans="1:4" x14ac:dyDescent="0.25">
      <c r="A10" s="2"/>
      <c r="B10" s="5" t="s">
        <v>12</v>
      </c>
      <c r="C10" s="5"/>
      <c r="D10" s="6">
        <v>446.25</v>
      </c>
    </row>
    <row r="11" spans="1:4" x14ac:dyDescent="0.25">
      <c r="A11" s="2"/>
      <c r="B11" s="5" t="s">
        <v>13</v>
      </c>
      <c r="C11" s="7">
        <v>12353.28</v>
      </c>
      <c r="D11" s="7">
        <v>21669.9</v>
      </c>
    </row>
    <row r="12" spans="1:4" x14ac:dyDescent="0.25">
      <c r="A12" s="2"/>
      <c r="B12" s="5" t="s">
        <v>14</v>
      </c>
      <c r="C12" s="6">
        <v>9316.6200000000008</v>
      </c>
      <c r="D12" s="6"/>
    </row>
    <row r="13" spans="1:4" ht="15.75" thickBot="1" x14ac:dyDescent="0.3">
      <c r="A13" s="2"/>
      <c r="B13" s="8" t="s">
        <v>15</v>
      </c>
      <c r="C13" s="9">
        <v>21669.9</v>
      </c>
      <c r="D13" s="9">
        <v>21669.9</v>
      </c>
    </row>
    <row r="14" spans="1:4" ht="15.75" thickTop="1" x14ac:dyDescent="0.25">
      <c r="A14" s="2"/>
      <c r="B14" s="2"/>
      <c r="C14" s="2"/>
      <c r="D14" s="2"/>
    </row>
    <row r="15" spans="1:4" x14ac:dyDescent="0.25">
      <c r="A15" s="2"/>
      <c r="B15" s="2"/>
      <c r="C15" s="2"/>
      <c r="D15" s="2"/>
    </row>
    <row r="16" spans="1:4" x14ac:dyDescent="0.25">
      <c r="A16" s="10" t="s">
        <v>31</v>
      </c>
      <c r="B16" s="2"/>
      <c r="C16" s="2"/>
      <c r="D16" s="2"/>
    </row>
    <row r="17" spans="1:4" x14ac:dyDescent="0.25">
      <c r="A17" s="2"/>
      <c r="B17" s="1" t="s">
        <v>17</v>
      </c>
      <c r="C17" s="11">
        <v>2023</v>
      </c>
      <c r="D17" s="11">
        <v>2024</v>
      </c>
    </row>
    <row r="18" spans="1:4" x14ac:dyDescent="0.25">
      <c r="A18" s="12"/>
      <c r="B18" s="13" t="s">
        <v>18</v>
      </c>
      <c r="C18" s="14">
        <v>3552.09</v>
      </c>
      <c r="D18" s="7">
        <v>10520.25</v>
      </c>
    </row>
    <row r="19" spans="1:4" ht="15.75" thickBot="1" x14ac:dyDescent="0.3">
      <c r="A19" s="15"/>
      <c r="B19" s="5" t="s">
        <v>19</v>
      </c>
      <c r="C19" s="9">
        <v>3552.09</v>
      </c>
      <c r="D19" s="9">
        <v>10520.25</v>
      </c>
    </row>
    <row r="20" spans="1:4" ht="15.75" thickTop="1" x14ac:dyDescent="0.25">
      <c r="A20" s="15"/>
      <c r="B20" s="5"/>
      <c r="C20" s="16"/>
      <c r="D20" s="6"/>
    </row>
    <row r="21" spans="1:4" x14ac:dyDescent="0.25">
      <c r="A21" s="15"/>
      <c r="B21" s="17" t="s">
        <v>20</v>
      </c>
      <c r="C21" s="16"/>
      <c r="D21" s="6"/>
    </row>
    <row r="22" spans="1:4" x14ac:dyDescent="0.25">
      <c r="A22" s="15"/>
      <c r="B22" s="5" t="s">
        <v>21</v>
      </c>
      <c r="C22" s="18">
        <v>3552.09</v>
      </c>
      <c r="D22" s="6">
        <v>10520.25</v>
      </c>
    </row>
    <row r="23" spans="1:4" ht="15.75" thickBot="1" x14ac:dyDescent="0.3">
      <c r="A23" s="15"/>
      <c r="B23" s="5" t="s">
        <v>22</v>
      </c>
      <c r="C23" s="9">
        <v>3552.09</v>
      </c>
      <c r="D23" s="9">
        <v>10520.25</v>
      </c>
    </row>
    <row r="24" spans="1:4" ht="15.75" thickTop="1" x14ac:dyDescent="0.25">
      <c r="A24" s="19"/>
      <c r="B24" s="20"/>
      <c r="C24" s="6"/>
      <c r="D24" s="6"/>
    </row>
    <row r="25" spans="1:4" x14ac:dyDescent="0.25">
      <c r="A25" s="19"/>
      <c r="B25" s="20" t="s">
        <v>32</v>
      </c>
      <c r="C25" s="21"/>
      <c r="D25" s="6">
        <v>9316.6200000000008</v>
      </c>
    </row>
    <row r="26" spans="1:4" x14ac:dyDescent="0.25">
      <c r="A26" s="19"/>
      <c r="B26" s="22" t="s">
        <v>33</v>
      </c>
      <c r="C26" s="21"/>
      <c r="D26" s="6">
        <v>3552.09</v>
      </c>
    </row>
    <row r="27" spans="1:4" ht="15.75" thickBot="1" x14ac:dyDescent="0.3">
      <c r="A27" s="19"/>
      <c r="B27" s="23" t="s">
        <v>34</v>
      </c>
      <c r="C27" s="2"/>
      <c r="D27" s="9">
        <v>12868.710000000001</v>
      </c>
    </row>
    <row r="28" spans="1:4" ht="15.75" thickTop="1" x14ac:dyDescent="0.25"/>
  </sheetData>
  <sheetProtection algorithmName="SHA-512" hashValue="iBHG+7gZI9wgXDMnwR0Hq+YIL3ziokb2ZmyMULZsqzx2lG9N3Y4NhbKCIM5UdNKRl7jioiAT1Yto6qqPscqulQ==" saltValue="L2iV/OI5eW5gtz+orfm95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F5B5-CC5A-41B6-A8D2-2A5F1A76CE7A}">
  <dimension ref="A1:D28"/>
  <sheetViews>
    <sheetView tabSelected="1" workbookViewId="0">
      <selection activeCell="A27" sqref="A27"/>
    </sheetView>
  </sheetViews>
  <sheetFormatPr defaultRowHeight="15" x14ac:dyDescent="0.25"/>
  <cols>
    <col min="1" max="1" width="18.85546875" customWidth="1"/>
    <col min="2" max="2" width="42.7109375" bestFit="1" customWidth="1"/>
    <col min="3" max="3" width="12.28515625" bestFit="1" customWidth="1"/>
    <col min="4" max="4" width="8.85546875" bestFit="1" customWidth="1"/>
  </cols>
  <sheetData>
    <row r="1" spans="1:4" x14ac:dyDescent="0.25">
      <c r="A1" s="1" t="s">
        <v>35</v>
      </c>
      <c r="B1" s="2"/>
      <c r="C1" s="1" t="s">
        <v>1</v>
      </c>
      <c r="D1" s="2"/>
    </row>
    <row r="2" spans="1:4" x14ac:dyDescent="0.25">
      <c r="A2" s="1"/>
      <c r="B2" s="2"/>
      <c r="C2" s="2"/>
      <c r="D2" s="2"/>
    </row>
    <row r="3" spans="1:4" x14ac:dyDescent="0.25">
      <c r="A3" s="2"/>
      <c r="B3" s="3" t="s">
        <v>2</v>
      </c>
      <c r="C3" s="4" t="s">
        <v>3</v>
      </c>
      <c r="D3" s="4" t="s">
        <v>4</v>
      </c>
    </row>
    <row r="4" spans="1:4" x14ac:dyDescent="0.25">
      <c r="A4" s="2"/>
      <c r="B4" s="5" t="s">
        <v>5</v>
      </c>
      <c r="C4" s="6">
        <v>318.49999999999994</v>
      </c>
      <c r="D4" s="5"/>
    </row>
    <row r="5" spans="1:4" x14ac:dyDescent="0.25">
      <c r="A5" s="2"/>
      <c r="B5" s="5" t="s">
        <v>6</v>
      </c>
      <c r="C5" s="6">
        <v>462</v>
      </c>
      <c r="D5" s="6"/>
    </row>
    <row r="6" spans="1:4" x14ac:dyDescent="0.25">
      <c r="A6" s="2"/>
      <c r="B6" s="5" t="s">
        <v>7</v>
      </c>
      <c r="C6" s="6">
        <v>17038</v>
      </c>
      <c r="D6" s="6"/>
    </row>
    <row r="7" spans="1:4" x14ac:dyDescent="0.25">
      <c r="A7" s="2"/>
      <c r="B7" s="5" t="s">
        <v>6</v>
      </c>
      <c r="C7" s="6"/>
      <c r="D7" s="6">
        <v>462</v>
      </c>
    </row>
    <row r="8" spans="1:4" x14ac:dyDescent="0.25">
      <c r="A8" s="2"/>
      <c r="B8" s="5" t="s">
        <v>10</v>
      </c>
      <c r="C8" s="5"/>
      <c r="D8" s="6">
        <v>10245</v>
      </c>
    </row>
    <row r="9" spans="1:4" x14ac:dyDescent="0.25">
      <c r="A9" s="2"/>
      <c r="B9" s="5" t="s">
        <v>11</v>
      </c>
      <c r="C9" s="5"/>
      <c r="D9" s="6">
        <v>0</v>
      </c>
    </row>
    <row r="10" spans="1:4" x14ac:dyDescent="0.25">
      <c r="A10" s="2"/>
      <c r="B10" s="5" t="s">
        <v>12</v>
      </c>
      <c r="C10" s="5"/>
      <c r="D10" s="6">
        <v>536.22</v>
      </c>
    </row>
    <row r="11" spans="1:4" x14ac:dyDescent="0.25">
      <c r="A11" s="2"/>
      <c r="B11" s="5" t="s">
        <v>13</v>
      </c>
      <c r="C11" s="7">
        <v>17818.5</v>
      </c>
      <c r="D11" s="7">
        <v>11243.22</v>
      </c>
    </row>
    <row r="12" spans="1:4" x14ac:dyDescent="0.25">
      <c r="A12" s="2"/>
      <c r="B12" s="5" t="s">
        <v>14</v>
      </c>
      <c r="C12" s="6">
        <v>-6575.2800000000007</v>
      </c>
      <c r="D12" s="6"/>
    </row>
    <row r="13" spans="1:4" ht="15.75" thickBot="1" x14ac:dyDescent="0.3">
      <c r="A13" s="2"/>
      <c r="B13" s="8" t="s">
        <v>15</v>
      </c>
      <c r="C13" s="9">
        <v>11243.22</v>
      </c>
      <c r="D13" s="9">
        <v>11243.22</v>
      </c>
    </row>
    <row r="14" spans="1:4" ht="15.75" thickTop="1" x14ac:dyDescent="0.25">
      <c r="A14" s="2"/>
      <c r="B14" s="2"/>
      <c r="C14" s="2"/>
      <c r="D14" s="2"/>
    </row>
    <row r="15" spans="1:4" x14ac:dyDescent="0.25">
      <c r="A15" s="2"/>
      <c r="B15" s="2"/>
      <c r="C15" s="2"/>
      <c r="D15" s="2"/>
    </row>
    <row r="16" spans="1:4" x14ac:dyDescent="0.25">
      <c r="A16" s="10" t="s">
        <v>36</v>
      </c>
      <c r="B16" s="2"/>
      <c r="C16" s="2"/>
      <c r="D16" s="2"/>
    </row>
    <row r="17" spans="1:4" x14ac:dyDescent="0.25">
      <c r="A17" s="2"/>
      <c r="B17" s="1" t="s">
        <v>17</v>
      </c>
      <c r="C17" s="11">
        <v>2024</v>
      </c>
      <c r="D17" s="11">
        <v>2025</v>
      </c>
    </row>
    <row r="18" spans="1:4" x14ac:dyDescent="0.25">
      <c r="A18" s="12"/>
      <c r="B18" s="13" t="s">
        <v>18</v>
      </c>
      <c r="C18" s="14">
        <v>12868.71</v>
      </c>
      <c r="D18" s="7">
        <v>6293.43</v>
      </c>
    </row>
    <row r="19" spans="1:4" ht="15.75" thickBot="1" x14ac:dyDescent="0.3">
      <c r="A19" s="15"/>
      <c r="B19" s="5" t="s">
        <v>19</v>
      </c>
      <c r="C19" s="9">
        <v>12868.71</v>
      </c>
      <c r="D19" s="9">
        <v>6293.43</v>
      </c>
    </row>
    <row r="20" spans="1:4" ht="15.75" thickTop="1" x14ac:dyDescent="0.25">
      <c r="A20" s="15"/>
      <c r="B20" s="5"/>
      <c r="C20" s="16"/>
      <c r="D20" s="6"/>
    </row>
    <row r="21" spans="1:4" x14ac:dyDescent="0.25">
      <c r="A21" s="15"/>
      <c r="B21" s="17" t="s">
        <v>20</v>
      </c>
      <c r="C21" s="16"/>
      <c r="D21" s="6"/>
    </row>
    <row r="22" spans="1:4" x14ac:dyDescent="0.25">
      <c r="A22" s="15"/>
      <c r="B22" s="5" t="s">
        <v>21</v>
      </c>
      <c r="C22" s="18">
        <v>12868.71</v>
      </c>
      <c r="D22" s="6">
        <v>6293.43</v>
      </c>
    </row>
    <row r="23" spans="1:4" ht="15.75" thickBot="1" x14ac:dyDescent="0.3">
      <c r="A23" s="15"/>
      <c r="B23" s="5" t="s">
        <v>22</v>
      </c>
      <c r="C23" s="9">
        <v>12868.71</v>
      </c>
      <c r="D23" s="9">
        <v>6293.43</v>
      </c>
    </row>
    <row r="24" spans="1:4" ht="15.75" thickTop="1" x14ac:dyDescent="0.25">
      <c r="A24" s="19"/>
      <c r="B24" s="20"/>
      <c r="C24" s="6"/>
      <c r="D24" s="6"/>
    </row>
    <row r="25" spans="1:4" x14ac:dyDescent="0.25">
      <c r="A25" s="19"/>
      <c r="B25" s="20" t="s">
        <v>37</v>
      </c>
      <c r="C25" s="21"/>
      <c r="D25" s="6">
        <v>-6575.2800000000007</v>
      </c>
    </row>
    <row r="26" spans="1:4" x14ac:dyDescent="0.25">
      <c r="A26" s="19"/>
      <c r="B26" s="22" t="s">
        <v>38</v>
      </c>
      <c r="C26" s="21"/>
      <c r="D26" s="6">
        <v>12868.71</v>
      </c>
    </row>
    <row r="27" spans="1:4" ht="15.75" thickBot="1" x14ac:dyDescent="0.3">
      <c r="A27" s="19"/>
      <c r="B27" s="23" t="s">
        <v>39</v>
      </c>
      <c r="C27" s="2"/>
      <c r="D27" s="9">
        <v>6293.4299999999985</v>
      </c>
    </row>
    <row r="28" spans="1:4" ht="15.75" thickTop="1" x14ac:dyDescent="0.25"/>
  </sheetData>
  <sheetProtection algorithmName="SHA-512" hashValue="3LIKFl+nghiyx1dBwR4nHJzMLrMsVm8sIU2KmndM+9IqiLNRj0l4wYM9kjlJgzWv7qhP2eagk1JvXxtH322e0g==" saltValue="Y1qpuy6aLojPhedDCm8An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</dc:creator>
  <cp:lastModifiedBy>Willem</cp:lastModifiedBy>
  <cp:lastPrinted>2026-04-03T08:04:24Z</cp:lastPrinted>
  <dcterms:created xsi:type="dcterms:W3CDTF">2026-03-26T13:45:12Z</dcterms:created>
  <dcterms:modified xsi:type="dcterms:W3CDTF">2026-04-03T08:11:48Z</dcterms:modified>
</cp:coreProperties>
</file>